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RSONAL\BUSTIA\Gestio_laboral\Relacions Laborals\Transparencia\"/>
    </mc:Choice>
  </mc:AlternateContent>
  <xr:revisionPtr revIDLastSave="0" documentId="13_ncr:1_{B4F0072D-3FE5-48D8-BA01-48B5FB4EDB69}" xr6:coauthVersionLast="47" xr6:coauthVersionMax="47" xr10:uidLastSave="{00000000-0000-0000-0000-000000000000}"/>
  <bookViews>
    <workbookView xWindow="0" yWindow="0" windowWidth="17190" windowHeight="21000" activeTab="1" xr2:uid="{111EACEE-F8E6-496E-9511-76C18D8AFD68}"/>
  </bookViews>
  <sheets>
    <sheet name="Català" sheetId="1" r:id="rId1"/>
    <sheet name="Castellà 1" sheetId="4" r:id="rId2"/>
  </sheets>
  <definedNames>
    <definedName name="_xlnm.Print_Area" localSheetId="1">'Castellà 1'!$A$1:$K$55</definedName>
    <definedName name="_xlnm.Print_Area" localSheetId="0">Català!$A$1:$K$61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4" l="1"/>
  <c r="E40" i="4"/>
  <c r="E39" i="4"/>
  <c r="E38" i="4"/>
  <c r="E37" i="4"/>
  <c r="E18" i="4"/>
  <c r="D18" i="4"/>
  <c r="E42" i="1" l="1"/>
  <c r="E41" i="1"/>
  <c r="E40" i="1"/>
  <c r="E39" i="1"/>
  <c r="E38" i="1"/>
  <c r="E37" i="1"/>
  <c r="E19" i="1"/>
  <c r="D19" i="1"/>
  <c r="E54" i="4"/>
  <c r="E49" i="4"/>
  <c r="E42" i="4"/>
  <c r="D40" i="4"/>
  <c r="D39" i="4"/>
  <c r="D32" i="4"/>
  <c r="D42" i="4" s="1"/>
  <c r="D31" i="4"/>
  <c r="D30" i="4"/>
  <c r="E25" i="4"/>
  <c r="D24" i="4"/>
  <c r="D41" i="4" s="1"/>
  <c r="D23" i="4"/>
  <c r="D22" i="4"/>
  <c r="E9" i="4"/>
  <c r="D9" i="4"/>
  <c r="E26" i="1"/>
  <c r="D24" i="1"/>
  <c r="D23" i="1"/>
  <c r="E10" i="1"/>
  <c r="E54" i="1"/>
  <c r="E49" i="1"/>
  <c r="D25" i="4" l="1"/>
  <c r="D38" i="4"/>
  <c r="D33" i="4"/>
  <c r="E43" i="4"/>
  <c r="D37" i="4"/>
  <c r="D40" i="1"/>
  <c r="D39" i="1"/>
  <c r="D32" i="1"/>
  <c r="D42" i="1" s="1"/>
  <c r="D31" i="1"/>
  <c r="D38" i="1" s="1"/>
  <c r="D30" i="1"/>
  <c r="D37" i="1" s="1"/>
  <c r="D25" i="1"/>
  <c r="D41" i="1" s="1"/>
  <c r="D10" i="1"/>
  <c r="D43" i="4" l="1"/>
  <c r="E43" i="1"/>
  <c r="D43" i="1"/>
  <c r="D33" i="1"/>
  <c r="D26" i="1"/>
</calcChain>
</file>

<file path=xl/sharedStrings.xml><?xml version="1.0" encoding="utf-8"?>
<sst xmlns="http://schemas.openxmlformats.org/spreadsheetml/2006/main" count="198" uniqueCount="32">
  <si>
    <t>Coste anual</t>
  </si>
  <si>
    <t>Año</t>
  </si>
  <si>
    <t>Tipo de personal</t>
  </si>
  <si>
    <t>Laboral</t>
  </si>
  <si>
    <t>UGT</t>
  </si>
  <si>
    <t>CCOO</t>
  </si>
  <si>
    <t>SEMAF</t>
  </si>
  <si>
    <t>ALFERRO</t>
  </si>
  <si>
    <t>CGT</t>
  </si>
  <si>
    <t>Organització sindical</t>
  </si>
  <si>
    <t>Tipus de personal</t>
  </si>
  <si>
    <t>Cost anual</t>
  </si>
  <si>
    <t>Any</t>
  </si>
  <si>
    <t>Total</t>
  </si>
  <si>
    <t>I-CSC</t>
  </si>
  <si>
    <t>Crèdit horari h/any</t>
  </si>
  <si>
    <t>Organitzacion sindical</t>
  </si>
  <si>
    <t>Crèdito horario h/any</t>
  </si>
  <si>
    <t>LMT: Representació Unitaria</t>
  </si>
  <si>
    <t xml:space="preserve">LMT: Representació Sindical </t>
  </si>
  <si>
    <t>ASF: Representación Unitaria</t>
  </si>
  <si>
    <t>TIM: Representación Unitaria</t>
  </si>
  <si>
    <t>LMT: Representacion Unitaria</t>
  </si>
  <si>
    <t>LMT: Representación Sindical</t>
  </si>
  <si>
    <t>ASF:Representació Unitaria</t>
  </si>
  <si>
    <t>TIM:Representació Unitaria</t>
  </si>
  <si>
    <t>Total coste Vallter representación de las personas trabajadoras</t>
  </si>
  <si>
    <t>Total coste AMSA representación de las personas trabajadoras</t>
  </si>
  <si>
    <t>Total coste FGC representación de las personas trabajadoras</t>
  </si>
  <si>
    <t>Total cost FGC de la representació de les persones treballadores</t>
  </si>
  <si>
    <t>Total cost AMSA de la representació de les persones treballadores</t>
  </si>
  <si>
    <t>Total cost Vallter de la representació de les persones treballadores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</si>
</sst>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3" fontId="0" fillId="0" borderId="1" xfId="0" applyNumberFormat="1" applyBorder="1" applyAlignment="1">
      <alignment vertical="center"/>
    </xf>
    <xf numFmtId="3" fontId="0" fillId="0" borderId="1" xfId="0" applyNumberFormat="1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0" fontId="0" fillId="0" borderId="4" xfId="0" applyBorder="1"/>
    <xf numFmtId="44" fontId="0" fillId="0" borderId="1" xfId="1" applyFont="1" applyBorder="1" applyAlignment="1">
      <alignment vertical="center"/>
    </xf>
    <xf numFmtId="44" fontId="0" fillId="0" borderId="1" xfId="1" applyFont="1" applyBorder="1"/>
    <xf numFmtId="44" fontId="0" fillId="0" borderId="0" xfId="1" applyFont="1"/>
    <xf numFmtId="164" fontId="0" fillId="0" borderId="1" xfId="0" applyNumberFormat="1" applyBorder="1"/>
    <xf numFmtId="3" fontId="0" fillId="0" borderId="0" xfId="0" applyNumberFormat="1"/>
    <xf numFmtId="164" fontId="0" fillId="0" borderId="0" xfId="0" applyNumberFormat="1"/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4" fontId="0" fillId="2" borderId="5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3CA2E-AA80-4321-9C7C-E9AD7C3A250F}">
  <dimension ref="A2:E54"/>
  <sheetViews>
    <sheetView topLeftCell="A20" zoomScaleNormal="100" workbookViewId="0">
      <selection activeCell="B60" sqref="B60"/>
    </sheetView>
  </sheetViews>
  <sheetFormatPr baseColWidth="10" defaultColWidth="10.7109375" defaultRowHeight="15" x14ac:dyDescent="0.25"/>
  <cols>
    <col min="1" max="1" width="16.5703125" customWidth="1"/>
    <col min="4" max="4" width="10.7109375" customWidth="1"/>
    <col min="5" max="5" width="20.140625" customWidth="1"/>
    <col min="11" max="11" width="13" bestFit="1" customWidth="1"/>
  </cols>
  <sheetData>
    <row r="2" spans="1:5" ht="15.75" thickBot="1" x14ac:dyDescent="0.3"/>
    <row r="3" spans="1:5" ht="15.75" thickBot="1" x14ac:dyDescent="0.3">
      <c r="A3" s="18" t="s">
        <v>18</v>
      </c>
      <c r="B3" s="19"/>
      <c r="C3" s="19"/>
      <c r="D3" s="19"/>
      <c r="E3" s="20"/>
    </row>
    <row r="4" spans="1:5" ht="42.95" customHeight="1" x14ac:dyDescent="0.25">
      <c r="A4" s="15" t="s">
        <v>9</v>
      </c>
      <c r="B4" s="15" t="s">
        <v>10</v>
      </c>
      <c r="C4" s="16" t="s">
        <v>12</v>
      </c>
      <c r="D4" s="15" t="s">
        <v>15</v>
      </c>
      <c r="E4" s="17" t="s">
        <v>11</v>
      </c>
    </row>
    <row r="5" spans="1:5" ht="14.25" customHeight="1" x14ac:dyDescent="0.25">
      <c r="A5" s="1" t="s">
        <v>4</v>
      </c>
      <c r="B5" s="1" t="s">
        <v>3</v>
      </c>
      <c r="C5" s="1">
        <v>2023</v>
      </c>
      <c r="D5" s="3">
        <v>4840</v>
      </c>
      <c r="E5" s="9">
        <v>192728.8</v>
      </c>
    </row>
    <row r="6" spans="1:5" x14ac:dyDescent="0.25">
      <c r="A6" s="1" t="s">
        <v>5</v>
      </c>
      <c r="B6" s="1" t="s">
        <v>3</v>
      </c>
      <c r="C6" s="1">
        <v>2023</v>
      </c>
      <c r="D6" s="3">
        <v>2640</v>
      </c>
      <c r="E6" s="9">
        <v>95515.199999999997</v>
      </c>
    </row>
    <row r="7" spans="1:5" x14ac:dyDescent="0.25">
      <c r="A7" s="2" t="s">
        <v>6</v>
      </c>
      <c r="B7" s="1" t="s">
        <v>3</v>
      </c>
      <c r="C7" s="1">
        <v>2023</v>
      </c>
      <c r="D7" s="4">
        <v>1320</v>
      </c>
      <c r="E7" s="10">
        <v>34876.67</v>
      </c>
    </row>
    <row r="8" spans="1:5" x14ac:dyDescent="0.25">
      <c r="A8" s="2" t="s">
        <v>7</v>
      </c>
      <c r="B8" s="1" t="s">
        <v>3</v>
      </c>
      <c r="C8" s="1">
        <v>2023</v>
      </c>
      <c r="D8" s="4">
        <v>880</v>
      </c>
      <c r="E8" s="10">
        <v>20089.03</v>
      </c>
    </row>
    <row r="9" spans="1:5" x14ac:dyDescent="0.25">
      <c r="A9" s="2" t="s">
        <v>8</v>
      </c>
      <c r="B9" s="1" t="s">
        <v>3</v>
      </c>
      <c r="C9" s="1">
        <v>2023</v>
      </c>
      <c r="D9" s="2">
        <v>440</v>
      </c>
      <c r="E9" s="10">
        <v>15017.3</v>
      </c>
    </row>
    <row r="10" spans="1:5" x14ac:dyDescent="0.25">
      <c r="A10" s="8" t="s">
        <v>13</v>
      </c>
      <c r="B10" s="5"/>
      <c r="C10" s="7"/>
      <c r="D10" s="6">
        <f>SUM(D5:D9)</f>
        <v>10120</v>
      </c>
      <c r="E10" s="12">
        <f>SUM(E5:E9)</f>
        <v>358226.99999999994</v>
      </c>
    </row>
    <row r="11" spans="1:5" ht="15.75" thickBot="1" x14ac:dyDescent="0.3">
      <c r="E11" s="11"/>
    </row>
    <row r="12" spans="1:5" ht="15.75" thickBot="1" x14ac:dyDescent="0.3">
      <c r="A12" s="18" t="s">
        <v>19</v>
      </c>
      <c r="B12" s="19"/>
      <c r="C12" s="19"/>
      <c r="D12" s="19"/>
      <c r="E12" s="20"/>
    </row>
    <row r="13" spans="1:5" ht="45" x14ac:dyDescent="0.25">
      <c r="A13" s="15" t="s">
        <v>9</v>
      </c>
      <c r="B13" s="15" t="s">
        <v>10</v>
      </c>
      <c r="C13" s="16" t="s">
        <v>12</v>
      </c>
      <c r="D13" s="15" t="s">
        <v>15</v>
      </c>
      <c r="E13" s="17" t="s">
        <v>11</v>
      </c>
    </row>
    <row r="14" spans="1:5" x14ac:dyDescent="0.25">
      <c r="A14" s="1" t="s">
        <v>4</v>
      </c>
      <c r="B14" s="1" t="s">
        <v>3</v>
      </c>
      <c r="C14" s="1">
        <v>2023</v>
      </c>
      <c r="D14" s="3">
        <v>880</v>
      </c>
      <c r="E14" s="9">
        <v>35041.599999999999</v>
      </c>
    </row>
    <row r="15" spans="1:5" x14ac:dyDescent="0.25">
      <c r="A15" s="1" t="s">
        <v>5</v>
      </c>
      <c r="B15" s="1" t="s">
        <v>3</v>
      </c>
      <c r="C15" s="1">
        <v>2023</v>
      </c>
      <c r="D15" s="3">
        <v>880</v>
      </c>
      <c r="E15" s="9">
        <v>31838.400000000001</v>
      </c>
    </row>
    <row r="16" spans="1:5" x14ac:dyDescent="0.25">
      <c r="A16" s="2" t="s">
        <v>6</v>
      </c>
      <c r="B16" s="1" t="s">
        <v>3</v>
      </c>
      <c r="C16" s="1">
        <v>2023</v>
      </c>
      <c r="D16" s="4">
        <v>880</v>
      </c>
      <c r="E16" s="10">
        <v>19639.61</v>
      </c>
    </row>
    <row r="17" spans="1:5" x14ac:dyDescent="0.25">
      <c r="A17" s="2" t="s">
        <v>7</v>
      </c>
      <c r="B17" s="1" t="s">
        <v>3</v>
      </c>
      <c r="C17" s="1">
        <v>2023</v>
      </c>
      <c r="D17" s="4">
        <v>440</v>
      </c>
      <c r="E17" s="10">
        <v>8316.26</v>
      </c>
    </row>
    <row r="18" spans="1:5" x14ac:dyDescent="0.25">
      <c r="A18" s="2" t="s">
        <v>8</v>
      </c>
      <c r="B18" s="1" t="s">
        <v>3</v>
      </c>
      <c r="C18" s="1">
        <v>2023</v>
      </c>
      <c r="D18" s="2">
        <v>440</v>
      </c>
      <c r="E18" s="10">
        <v>14650.85</v>
      </c>
    </row>
    <row r="19" spans="1:5" x14ac:dyDescent="0.25">
      <c r="A19" s="8" t="s">
        <v>13</v>
      </c>
      <c r="B19" s="5"/>
      <c r="C19" s="7"/>
      <c r="D19" s="6">
        <f>SUM(D14:D18)</f>
        <v>3520</v>
      </c>
      <c r="E19" s="2">
        <f>SUM(E14:E18)</f>
        <v>109486.72</v>
      </c>
    </row>
    <row r="20" spans="1:5" ht="15.75" thickBot="1" x14ac:dyDescent="0.3">
      <c r="E20" s="11"/>
    </row>
    <row r="21" spans="1:5" ht="15.75" thickBot="1" x14ac:dyDescent="0.3">
      <c r="A21" s="18" t="s">
        <v>24</v>
      </c>
      <c r="B21" s="19"/>
      <c r="C21" s="19"/>
      <c r="D21" s="19"/>
      <c r="E21" s="20"/>
    </row>
    <row r="22" spans="1:5" ht="45" x14ac:dyDescent="0.25">
      <c r="A22" s="15" t="s">
        <v>9</v>
      </c>
      <c r="B22" s="15" t="s">
        <v>10</v>
      </c>
      <c r="C22" s="16" t="s">
        <v>12</v>
      </c>
      <c r="D22" s="15" t="s">
        <v>15</v>
      </c>
      <c r="E22" s="17" t="s">
        <v>11</v>
      </c>
    </row>
    <row r="23" spans="1:5" x14ac:dyDescent="0.25">
      <c r="A23" s="1" t="s">
        <v>4</v>
      </c>
      <c r="B23" s="1" t="s">
        <v>3</v>
      </c>
      <c r="C23" s="1">
        <v>2023</v>
      </c>
      <c r="D23" s="3">
        <f>5*15*11</f>
        <v>825</v>
      </c>
      <c r="E23" s="9">
        <v>28824</v>
      </c>
    </row>
    <row r="24" spans="1:5" x14ac:dyDescent="0.25">
      <c r="A24" s="1" t="s">
        <v>5</v>
      </c>
      <c r="B24" s="1" t="s">
        <v>3</v>
      </c>
      <c r="C24" s="1">
        <v>2023</v>
      </c>
      <c r="D24" s="3">
        <f>7*15*11</f>
        <v>1155</v>
      </c>
      <c r="E24" s="9">
        <v>38514.300000000003</v>
      </c>
    </row>
    <row r="25" spans="1:5" x14ac:dyDescent="0.25">
      <c r="A25" s="2" t="s">
        <v>8</v>
      </c>
      <c r="B25" s="1" t="s">
        <v>3</v>
      </c>
      <c r="C25" s="1">
        <v>2023</v>
      </c>
      <c r="D25" s="2">
        <f>1*15*11</f>
        <v>165</v>
      </c>
      <c r="E25" s="10">
        <v>5819.55</v>
      </c>
    </row>
    <row r="26" spans="1:5" x14ac:dyDescent="0.25">
      <c r="A26" s="8" t="s">
        <v>13</v>
      </c>
      <c r="B26" s="5"/>
      <c r="C26" s="7"/>
      <c r="D26" s="6">
        <f>SUM(D23:D25)</f>
        <v>2145</v>
      </c>
      <c r="E26" s="10">
        <f>E23+E24+E25</f>
        <v>73157.850000000006</v>
      </c>
    </row>
    <row r="27" spans="1:5" ht="15.75" thickBot="1" x14ac:dyDescent="0.3">
      <c r="E27" s="11"/>
    </row>
    <row r="28" spans="1:5" ht="15.75" thickBot="1" x14ac:dyDescent="0.3">
      <c r="A28" s="18" t="s">
        <v>25</v>
      </c>
      <c r="B28" s="19"/>
      <c r="C28" s="19"/>
      <c r="D28" s="19"/>
      <c r="E28" s="20"/>
    </row>
    <row r="29" spans="1:5" ht="45" x14ac:dyDescent="0.25">
      <c r="A29" s="15" t="s">
        <v>9</v>
      </c>
      <c r="B29" s="15" t="s">
        <v>10</v>
      </c>
      <c r="C29" s="16" t="s">
        <v>12</v>
      </c>
      <c r="D29" s="15" t="s">
        <v>15</v>
      </c>
      <c r="E29" s="17" t="s">
        <v>11</v>
      </c>
    </row>
    <row r="30" spans="1:5" x14ac:dyDescent="0.25">
      <c r="A30" s="1" t="s">
        <v>4</v>
      </c>
      <c r="B30" s="1" t="s">
        <v>3</v>
      </c>
      <c r="C30" s="1">
        <v>2023</v>
      </c>
      <c r="D30" s="3">
        <f>5*15*11</f>
        <v>825</v>
      </c>
      <c r="E30" s="9">
        <v>10447.82</v>
      </c>
    </row>
    <row r="31" spans="1:5" x14ac:dyDescent="0.25">
      <c r="A31" s="1" t="s">
        <v>5</v>
      </c>
      <c r="B31" s="1" t="s">
        <v>3</v>
      </c>
      <c r="C31" s="1">
        <v>2023</v>
      </c>
      <c r="D31" s="3">
        <f>3*15*11</f>
        <v>495</v>
      </c>
      <c r="E31" s="9">
        <v>14992.95</v>
      </c>
    </row>
    <row r="32" spans="1:5" x14ac:dyDescent="0.25">
      <c r="A32" s="2" t="s">
        <v>14</v>
      </c>
      <c r="B32" s="1" t="s">
        <v>3</v>
      </c>
      <c r="C32" s="1">
        <v>2023</v>
      </c>
      <c r="D32" s="2">
        <f>2*15*11</f>
        <v>330</v>
      </c>
      <c r="E32" s="10">
        <v>7168.92</v>
      </c>
    </row>
    <row r="33" spans="1:5" x14ac:dyDescent="0.25">
      <c r="A33" s="8" t="s">
        <v>13</v>
      </c>
      <c r="B33" s="5"/>
      <c r="C33" s="7"/>
      <c r="D33" s="6">
        <f>SUM(D30:D32)</f>
        <v>1650</v>
      </c>
      <c r="E33" s="10">
        <v>36812.985000000001</v>
      </c>
    </row>
    <row r="34" spans="1:5" ht="15.75" thickBot="1" x14ac:dyDescent="0.3"/>
    <row r="35" spans="1:5" ht="15.75" thickBot="1" x14ac:dyDescent="0.3">
      <c r="A35" s="18" t="s">
        <v>29</v>
      </c>
      <c r="B35" s="19"/>
      <c r="C35" s="19"/>
      <c r="D35" s="19"/>
      <c r="E35" s="20"/>
    </row>
    <row r="36" spans="1:5" ht="45" x14ac:dyDescent="0.25">
      <c r="A36" s="15" t="s">
        <v>9</v>
      </c>
      <c r="B36" s="15" t="s">
        <v>10</v>
      </c>
      <c r="C36" s="16" t="s">
        <v>12</v>
      </c>
      <c r="D36" s="15" t="s">
        <v>15</v>
      </c>
      <c r="E36" s="15" t="s">
        <v>11</v>
      </c>
    </row>
    <row r="37" spans="1:5" x14ac:dyDescent="0.25">
      <c r="A37" s="1" t="s">
        <v>4</v>
      </c>
      <c r="B37" s="1" t="s">
        <v>3</v>
      </c>
      <c r="C37" s="1">
        <v>2023</v>
      </c>
      <c r="D37" s="3">
        <f>SUM(D5,D23,D30)</f>
        <v>6490</v>
      </c>
      <c r="E37" s="9">
        <f>SUM(E5,E23,E30,E14)</f>
        <v>267042.21999999997</v>
      </c>
    </row>
    <row r="38" spans="1:5" x14ac:dyDescent="0.25">
      <c r="A38" s="1" t="s">
        <v>5</v>
      </c>
      <c r="B38" s="1" t="s">
        <v>3</v>
      </c>
      <c r="C38" s="1">
        <v>2023</v>
      </c>
      <c r="D38" s="3">
        <f>SUM(D6,D24,D31)</f>
        <v>4290</v>
      </c>
      <c r="E38" s="9">
        <f>SUM(E6,E24,E31,E15)</f>
        <v>180860.85</v>
      </c>
    </row>
    <row r="39" spans="1:5" x14ac:dyDescent="0.25">
      <c r="A39" s="2" t="s">
        <v>6</v>
      </c>
      <c r="B39" s="1" t="s">
        <v>3</v>
      </c>
      <c r="C39" s="1">
        <v>2023</v>
      </c>
      <c r="D39" s="4">
        <f>D7</f>
        <v>1320</v>
      </c>
      <c r="E39" s="10">
        <f>E7+E16</f>
        <v>54516.28</v>
      </c>
    </row>
    <row r="40" spans="1:5" x14ac:dyDescent="0.25">
      <c r="A40" s="2" t="s">
        <v>7</v>
      </c>
      <c r="B40" s="1" t="s">
        <v>3</v>
      </c>
      <c r="C40" s="1">
        <v>2023</v>
      </c>
      <c r="D40" s="4">
        <f>D8</f>
        <v>880</v>
      </c>
      <c r="E40" s="10">
        <f>E8+E17</f>
        <v>28405.29</v>
      </c>
    </row>
    <row r="41" spans="1:5" x14ac:dyDescent="0.25">
      <c r="A41" s="2" t="s">
        <v>8</v>
      </c>
      <c r="B41" s="1" t="s">
        <v>3</v>
      </c>
      <c r="C41" s="1">
        <v>2023</v>
      </c>
      <c r="D41" s="2">
        <f>SUM(D9,D25)</f>
        <v>605</v>
      </c>
      <c r="E41" s="10">
        <f>SUM(E9,E25,E18)</f>
        <v>35487.699999999997</v>
      </c>
    </row>
    <row r="42" spans="1:5" ht="12.75" customHeight="1" x14ac:dyDescent="0.25">
      <c r="A42" s="2" t="s">
        <v>14</v>
      </c>
      <c r="B42" s="2" t="s">
        <v>3</v>
      </c>
      <c r="C42" s="2">
        <v>2023</v>
      </c>
      <c r="D42" s="2">
        <f>D32</f>
        <v>330</v>
      </c>
      <c r="E42" s="10">
        <f>E32</f>
        <v>7168.92</v>
      </c>
    </row>
    <row r="43" spans="1:5" x14ac:dyDescent="0.25">
      <c r="A43" s="8" t="s">
        <v>13</v>
      </c>
      <c r="B43" s="5"/>
      <c r="C43" s="7"/>
      <c r="D43" s="6">
        <f>SUM(D37:D42)</f>
        <v>13915</v>
      </c>
      <c r="E43" s="10">
        <f>SUM(E37:E42)</f>
        <v>573481.26</v>
      </c>
    </row>
    <row r="44" spans="1:5" ht="15.75" thickBot="1" x14ac:dyDescent="0.3"/>
    <row r="45" spans="1:5" ht="15.75" thickBot="1" x14ac:dyDescent="0.3">
      <c r="A45" s="18" t="s">
        <v>30</v>
      </c>
      <c r="B45" s="19"/>
      <c r="C45" s="19"/>
      <c r="D45" s="19"/>
      <c r="E45" s="20"/>
    </row>
    <row r="46" spans="1:5" ht="45" x14ac:dyDescent="0.25">
      <c r="A46" s="15" t="s">
        <v>9</v>
      </c>
      <c r="B46" s="15" t="s">
        <v>10</v>
      </c>
      <c r="C46" s="16" t="s">
        <v>12</v>
      </c>
      <c r="D46" s="15" t="s">
        <v>15</v>
      </c>
      <c r="E46" s="15" t="s">
        <v>11</v>
      </c>
    </row>
    <row r="47" spans="1:5" x14ac:dyDescent="0.25">
      <c r="A47" s="1" t="s">
        <v>14</v>
      </c>
      <c r="B47" s="1" t="s">
        <v>3</v>
      </c>
      <c r="C47" s="1">
        <v>2023</v>
      </c>
      <c r="D47" s="3">
        <v>495</v>
      </c>
      <c r="E47" s="9">
        <v>9157.5</v>
      </c>
    </row>
    <row r="48" spans="1:5" x14ac:dyDescent="0.25">
      <c r="A48" s="1" t="s">
        <v>5</v>
      </c>
      <c r="B48" s="1" t="s">
        <v>3</v>
      </c>
      <c r="C48" s="1">
        <v>2023</v>
      </c>
      <c r="D48" s="3">
        <v>330</v>
      </c>
      <c r="E48" s="9">
        <v>6105</v>
      </c>
    </row>
    <row r="49" spans="1:5" x14ac:dyDescent="0.25">
      <c r="A49" s="1" t="s">
        <v>13</v>
      </c>
      <c r="B49" s="1"/>
      <c r="C49" s="1"/>
      <c r="D49" s="3">
        <v>825</v>
      </c>
      <c r="E49" s="9">
        <f>SUM(E47:E48)</f>
        <v>15262.5</v>
      </c>
    </row>
    <row r="50" spans="1:5" ht="15.75" thickBot="1" x14ac:dyDescent="0.3"/>
    <row r="51" spans="1:5" ht="15.75" thickBot="1" x14ac:dyDescent="0.3">
      <c r="A51" s="18" t="s">
        <v>31</v>
      </c>
      <c r="B51" s="19"/>
      <c r="C51" s="19"/>
      <c r="D51" s="19"/>
      <c r="E51" s="20"/>
    </row>
    <row r="52" spans="1:5" ht="45" x14ac:dyDescent="0.25">
      <c r="A52" s="15" t="s">
        <v>9</v>
      </c>
      <c r="B52" s="15" t="s">
        <v>10</v>
      </c>
      <c r="C52" s="16" t="s">
        <v>12</v>
      </c>
      <c r="D52" s="15" t="s">
        <v>15</v>
      </c>
      <c r="E52" s="15" t="s">
        <v>11</v>
      </c>
    </row>
    <row r="53" spans="1:5" x14ac:dyDescent="0.25">
      <c r="A53" s="1" t="s">
        <v>5</v>
      </c>
      <c r="B53" s="1" t="s">
        <v>3</v>
      </c>
      <c r="C53" s="1">
        <v>2023</v>
      </c>
      <c r="D53" s="3">
        <v>165</v>
      </c>
      <c r="E53" s="9">
        <v>3078.9</v>
      </c>
    </row>
    <row r="54" spans="1:5" x14ac:dyDescent="0.25">
      <c r="A54" s="1" t="s">
        <v>13</v>
      </c>
      <c r="B54" s="1"/>
      <c r="C54" s="1"/>
      <c r="D54" s="3">
        <v>165</v>
      </c>
      <c r="E54" s="9">
        <f>SUM(E53)</f>
        <v>3078.9</v>
      </c>
    </row>
  </sheetData>
  <mergeCells count="7">
    <mergeCell ref="A51:E51"/>
    <mergeCell ref="A3:E3"/>
    <mergeCell ref="A12:E12"/>
    <mergeCell ref="A21:E21"/>
    <mergeCell ref="A28:E28"/>
    <mergeCell ref="A35:E35"/>
    <mergeCell ref="A45:E45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47B8-B45A-406A-AFEA-D98356988347}">
  <dimension ref="A1:K54"/>
  <sheetViews>
    <sheetView tabSelected="1" zoomScaleNormal="100" workbookViewId="0">
      <selection activeCell="G57" sqref="G57"/>
    </sheetView>
  </sheetViews>
  <sheetFormatPr baseColWidth="10" defaultColWidth="10.7109375" defaultRowHeight="15" x14ac:dyDescent="0.25"/>
  <cols>
    <col min="1" max="1" width="15.42578125" customWidth="1"/>
    <col min="4" max="4" width="10.7109375" customWidth="1"/>
    <col min="5" max="5" width="20.140625" customWidth="1"/>
    <col min="7" max="7" width="20.140625" customWidth="1"/>
    <col min="10" max="10" width="24.42578125" customWidth="1"/>
    <col min="11" max="11" width="13" bestFit="1" customWidth="1"/>
  </cols>
  <sheetData>
    <row r="1" spans="1:11" ht="15.75" thickBot="1" x14ac:dyDescent="0.3"/>
    <row r="2" spans="1:11" ht="15.75" thickBot="1" x14ac:dyDescent="0.3">
      <c r="A2" s="18" t="s">
        <v>22</v>
      </c>
      <c r="B2" s="19"/>
      <c r="C2" s="19"/>
      <c r="D2" s="19"/>
      <c r="E2" s="20"/>
    </row>
    <row r="3" spans="1:11" ht="42.95" customHeight="1" x14ac:dyDescent="0.25">
      <c r="A3" s="15" t="s">
        <v>16</v>
      </c>
      <c r="B3" s="15" t="s">
        <v>2</v>
      </c>
      <c r="C3" s="16" t="s">
        <v>1</v>
      </c>
      <c r="D3" s="15" t="s">
        <v>17</v>
      </c>
      <c r="E3" s="17" t="s">
        <v>0</v>
      </c>
    </row>
    <row r="4" spans="1:11" ht="14.25" customHeight="1" x14ac:dyDescent="0.25">
      <c r="A4" s="1" t="s">
        <v>4</v>
      </c>
      <c r="B4" s="1" t="s">
        <v>3</v>
      </c>
      <c r="C4" s="1">
        <v>2023</v>
      </c>
      <c r="D4" s="3">
        <v>4840</v>
      </c>
      <c r="E4" s="9">
        <v>192728.8</v>
      </c>
    </row>
    <row r="5" spans="1:11" x14ac:dyDescent="0.25">
      <c r="A5" s="1" t="s">
        <v>5</v>
      </c>
      <c r="B5" s="1" t="s">
        <v>3</v>
      </c>
      <c r="C5" s="1">
        <v>2023</v>
      </c>
      <c r="D5" s="3">
        <v>2640</v>
      </c>
      <c r="E5" s="9">
        <v>95515.199999999997</v>
      </c>
    </row>
    <row r="6" spans="1:11" x14ac:dyDescent="0.25">
      <c r="A6" s="2" t="s">
        <v>6</v>
      </c>
      <c r="B6" s="1" t="s">
        <v>3</v>
      </c>
      <c r="C6" s="1">
        <v>2023</v>
      </c>
      <c r="D6" s="4">
        <v>1320</v>
      </c>
      <c r="E6" s="10">
        <v>34876.67</v>
      </c>
    </row>
    <row r="7" spans="1:11" x14ac:dyDescent="0.25">
      <c r="A7" s="2" t="s">
        <v>7</v>
      </c>
      <c r="B7" s="1" t="s">
        <v>3</v>
      </c>
      <c r="C7" s="1">
        <v>2023</v>
      </c>
      <c r="D7" s="4">
        <v>880</v>
      </c>
      <c r="E7" s="10">
        <v>20089.03</v>
      </c>
    </row>
    <row r="8" spans="1:11" x14ac:dyDescent="0.25">
      <c r="A8" s="2" t="s">
        <v>8</v>
      </c>
      <c r="B8" s="1" t="s">
        <v>3</v>
      </c>
      <c r="C8" s="1">
        <v>2023</v>
      </c>
      <c r="D8" s="2">
        <v>440</v>
      </c>
      <c r="E8" s="10">
        <v>15017.3</v>
      </c>
    </row>
    <row r="9" spans="1:11" x14ac:dyDescent="0.25">
      <c r="A9" s="8" t="s">
        <v>13</v>
      </c>
      <c r="B9" s="5"/>
      <c r="C9" s="7"/>
      <c r="D9" s="6">
        <f>SUM(D4:D8)</f>
        <v>10120</v>
      </c>
      <c r="E9" s="12">
        <f>SUM(E4:E8)</f>
        <v>358226.99999999994</v>
      </c>
    </row>
    <row r="10" spans="1:11" ht="15.75" thickBot="1" x14ac:dyDescent="0.3">
      <c r="D10" s="13"/>
      <c r="E10" s="14"/>
      <c r="J10" s="13"/>
      <c r="K10" s="14"/>
    </row>
    <row r="11" spans="1:11" ht="15.75" thickBot="1" x14ac:dyDescent="0.3">
      <c r="A11" s="18" t="s">
        <v>23</v>
      </c>
      <c r="B11" s="19"/>
      <c r="C11" s="19"/>
      <c r="D11" s="19"/>
      <c r="E11" s="20"/>
      <c r="J11" s="13"/>
      <c r="K11" s="14"/>
    </row>
    <row r="12" spans="1:11" ht="45" x14ac:dyDescent="0.25">
      <c r="A12" s="15" t="s">
        <v>16</v>
      </c>
      <c r="B12" s="15" t="s">
        <v>2</v>
      </c>
      <c r="C12" s="16" t="s">
        <v>1</v>
      </c>
      <c r="D12" s="15" t="s">
        <v>17</v>
      </c>
      <c r="E12" s="17" t="s">
        <v>0</v>
      </c>
      <c r="J12" s="13"/>
      <c r="K12" s="14"/>
    </row>
    <row r="13" spans="1:11" x14ac:dyDescent="0.25">
      <c r="A13" s="1" t="s">
        <v>4</v>
      </c>
      <c r="B13" s="1" t="s">
        <v>3</v>
      </c>
      <c r="C13" s="1">
        <v>2023</v>
      </c>
      <c r="D13" s="3">
        <v>880</v>
      </c>
      <c r="E13" s="9">
        <v>35041.599999999999</v>
      </c>
      <c r="J13" s="13"/>
      <c r="K13" s="14"/>
    </row>
    <row r="14" spans="1:11" x14ac:dyDescent="0.25">
      <c r="A14" s="1" t="s">
        <v>5</v>
      </c>
      <c r="B14" s="1" t="s">
        <v>3</v>
      </c>
      <c r="C14" s="1">
        <v>2023</v>
      </c>
      <c r="D14" s="3">
        <v>880</v>
      </c>
      <c r="E14" s="9">
        <v>31838.400000000001</v>
      </c>
      <c r="J14" s="13"/>
      <c r="K14" s="14"/>
    </row>
    <row r="15" spans="1:11" x14ac:dyDescent="0.25">
      <c r="A15" s="2" t="s">
        <v>6</v>
      </c>
      <c r="B15" s="1" t="s">
        <v>3</v>
      </c>
      <c r="C15" s="1">
        <v>2023</v>
      </c>
      <c r="D15" s="4">
        <v>880</v>
      </c>
      <c r="E15" s="10">
        <v>19639.61</v>
      </c>
      <c r="J15" s="13"/>
      <c r="K15" s="14"/>
    </row>
    <row r="16" spans="1:11" x14ac:dyDescent="0.25">
      <c r="A16" s="2" t="s">
        <v>7</v>
      </c>
      <c r="B16" s="1" t="s">
        <v>3</v>
      </c>
      <c r="C16" s="1">
        <v>2023</v>
      </c>
      <c r="D16" s="4">
        <v>440</v>
      </c>
      <c r="E16" s="10">
        <v>8316.26</v>
      </c>
      <c r="J16" s="13"/>
      <c r="K16" s="14"/>
    </row>
    <row r="17" spans="1:11" x14ac:dyDescent="0.25">
      <c r="A17" s="2" t="s">
        <v>8</v>
      </c>
      <c r="B17" s="1" t="s">
        <v>3</v>
      </c>
      <c r="C17" s="1">
        <v>2023</v>
      </c>
      <c r="D17" s="2">
        <v>440</v>
      </c>
      <c r="E17" s="10">
        <v>14650.85</v>
      </c>
      <c r="J17" s="13"/>
      <c r="K17" s="14"/>
    </row>
    <row r="18" spans="1:11" x14ac:dyDescent="0.25">
      <c r="A18" s="8" t="s">
        <v>13</v>
      </c>
      <c r="B18" s="5"/>
      <c r="C18" s="7"/>
      <c r="D18" s="6">
        <f>SUM(D13:D17)</f>
        <v>3520</v>
      </c>
      <c r="E18" s="12">
        <f>SUM(E13:E17)</f>
        <v>109486.72</v>
      </c>
      <c r="J18" s="13"/>
      <c r="K18" s="14"/>
    </row>
    <row r="19" spans="1:11" ht="15.75" thickBot="1" x14ac:dyDescent="0.3">
      <c r="E19" s="11"/>
    </row>
    <row r="20" spans="1:11" ht="15.75" thickBot="1" x14ac:dyDescent="0.3">
      <c r="A20" s="18" t="s">
        <v>20</v>
      </c>
      <c r="B20" s="19"/>
      <c r="C20" s="19"/>
      <c r="D20" s="19"/>
      <c r="E20" s="20"/>
    </row>
    <row r="21" spans="1:11" ht="42.95" customHeight="1" x14ac:dyDescent="0.25">
      <c r="A21" s="15" t="s">
        <v>9</v>
      </c>
      <c r="B21" s="15" t="s">
        <v>2</v>
      </c>
      <c r="C21" s="16" t="s">
        <v>1</v>
      </c>
      <c r="D21" s="15" t="s">
        <v>17</v>
      </c>
      <c r="E21" s="17" t="s">
        <v>0</v>
      </c>
    </row>
    <row r="22" spans="1:11" x14ac:dyDescent="0.25">
      <c r="A22" s="1" t="s">
        <v>4</v>
      </c>
      <c r="B22" s="1" t="s">
        <v>3</v>
      </c>
      <c r="C22" s="1">
        <v>2023</v>
      </c>
      <c r="D22" s="3">
        <f>5*15*11</f>
        <v>825</v>
      </c>
      <c r="E22" s="9">
        <v>28824</v>
      </c>
    </row>
    <row r="23" spans="1:11" x14ac:dyDescent="0.25">
      <c r="A23" s="1" t="s">
        <v>5</v>
      </c>
      <c r="B23" s="1" t="s">
        <v>3</v>
      </c>
      <c r="C23" s="1">
        <v>2023</v>
      </c>
      <c r="D23" s="3">
        <f>7*15*11</f>
        <v>1155</v>
      </c>
      <c r="E23" s="9">
        <v>38514.300000000003</v>
      </c>
    </row>
    <row r="24" spans="1:11" x14ac:dyDescent="0.25">
      <c r="A24" s="2" t="s">
        <v>8</v>
      </c>
      <c r="B24" s="1" t="s">
        <v>3</v>
      </c>
      <c r="C24" s="1">
        <v>2023</v>
      </c>
      <c r="D24" s="2">
        <f>1*15*11</f>
        <v>165</v>
      </c>
      <c r="E24" s="10">
        <v>5819.55</v>
      </c>
    </row>
    <row r="25" spans="1:11" x14ac:dyDescent="0.25">
      <c r="A25" s="8" t="s">
        <v>13</v>
      </c>
      <c r="B25" s="5"/>
      <c r="C25" s="7"/>
      <c r="D25" s="6">
        <f>SUM(D22:D24)</f>
        <v>2145</v>
      </c>
      <c r="E25" s="10">
        <f>E22+E23+E24</f>
        <v>73157.850000000006</v>
      </c>
    </row>
    <row r="26" spans="1:11" x14ac:dyDescent="0.25">
      <c r="E26" s="11"/>
    </row>
    <row r="27" spans="1:11" ht="15.75" thickBot="1" x14ac:dyDescent="0.3">
      <c r="E27" s="11"/>
    </row>
    <row r="28" spans="1:11" ht="15.75" thickBot="1" x14ac:dyDescent="0.3">
      <c r="A28" s="18" t="s">
        <v>21</v>
      </c>
      <c r="B28" s="19"/>
      <c r="C28" s="19"/>
      <c r="D28" s="19"/>
      <c r="E28" s="20"/>
    </row>
    <row r="29" spans="1:11" ht="42.95" customHeight="1" x14ac:dyDescent="0.25">
      <c r="A29" s="15" t="s">
        <v>9</v>
      </c>
      <c r="B29" s="15" t="s">
        <v>2</v>
      </c>
      <c r="C29" s="16" t="s">
        <v>1</v>
      </c>
      <c r="D29" s="15" t="s">
        <v>17</v>
      </c>
      <c r="E29" s="17" t="s">
        <v>0</v>
      </c>
    </row>
    <row r="30" spans="1:11" x14ac:dyDescent="0.25">
      <c r="A30" s="1" t="s">
        <v>4</v>
      </c>
      <c r="B30" s="1" t="s">
        <v>3</v>
      </c>
      <c r="C30" s="1">
        <v>2023</v>
      </c>
      <c r="D30" s="3">
        <f>5*15*11</f>
        <v>825</v>
      </c>
      <c r="E30" s="9">
        <v>10447.82</v>
      </c>
    </row>
    <row r="31" spans="1:11" x14ac:dyDescent="0.25">
      <c r="A31" s="1" t="s">
        <v>5</v>
      </c>
      <c r="B31" s="1" t="s">
        <v>3</v>
      </c>
      <c r="C31" s="1">
        <v>2023</v>
      </c>
      <c r="D31" s="3">
        <f>3*15*11</f>
        <v>495</v>
      </c>
      <c r="E31" s="9">
        <v>14992.95</v>
      </c>
    </row>
    <row r="32" spans="1:11" x14ac:dyDescent="0.25">
      <c r="A32" s="2" t="s">
        <v>14</v>
      </c>
      <c r="B32" s="1" t="s">
        <v>3</v>
      </c>
      <c r="C32" s="1">
        <v>2023</v>
      </c>
      <c r="D32" s="2">
        <f>2*15*11</f>
        <v>330</v>
      </c>
      <c r="E32" s="10">
        <v>7168.92</v>
      </c>
    </row>
    <row r="33" spans="1:5" x14ac:dyDescent="0.25">
      <c r="A33" s="8" t="s">
        <v>13</v>
      </c>
      <c r="B33" s="5"/>
      <c r="C33" s="7"/>
      <c r="D33" s="6">
        <f>SUM(D30:D32)</f>
        <v>1650</v>
      </c>
      <c r="E33" s="10">
        <v>36812.985000000001</v>
      </c>
    </row>
    <row r="34" spans="1:5" ht="15.75" thickBot="1" x14ac:dyDescent="0.3"/>
    <row r="35" spans="1:5" ht="15.75" thickBot="1" x14ac:dyDescent="0.3">
      <c r="A35" s="18" t="s">
        <v>28</v>
      </c>
      <c r="B35" s="19"/>
      <c r="C35" s="19"/>
      <c r="D35" s="19"/>
      <c r="E35" s="20"/>
    </row>
    <row r="36" spans="1:5" ht="42.95" customHeight="1" x14ac:dyDescent="0.25">
      <c r="A36" s="15" t="s">
        <v>9</v>
      </c>
      <c r="B36" s="15" t="s">
        <v>2</v>
      </c>
      <c r="C36" s="16" t="s">
        <v>1</v>
      </c>
      <c r="D36" s="15" t="s">
        <v>17</v>
      </c>
      <c r="E36" s="17" t="s">
        <v>0</v>
      </c>
    </row>
    <row r="37" spans="1:5" x14ac:dyDescent="0.25">
      <c r="A37" s="1" t="s">
        <v>4</v>
      </c>
      <c r="B37" s="1" t="s">
        <v>3</v>
      </c>
      <c r="C37" s="1">
        <v>2023</v>
      </c>
      <c r="D37" s="3">
        <f>SUM(D4,D22,D30)</f>
        <v>6490</v>
      </c>
      <c r="E37" s="9">
        <f>SUM(E4,E22,E30,E13)</f>
        <v>267042.21999999997</v>
      </c>
    </row>
    <row r="38" spans="1:5" x14ac:dyDescent="0.25">
      <c r="A38" s="1" t="s">
        <v>5</v>
      </c>
      <c r="B38" s="1" t="s">
        <v>3</v>
      </c>
      <c r="C38" s="1">
        <v>2023</v>
      </c>
      <c r="D38" s="3">
        <f>SUM(D5,D23,D31)</f>
        <v>4290</v>
      </c>
      <c r="E38" s="9">
        <f>SUM(E5,E23,E31,E14)</f>
        <v>180860.85</v>
      </c>
    </row>
    <row r="39" spans="1:5" x14ac:dyDescent="0.25">
      <c r="A39" s="2" t="s">
        <v>6</v>
      </c>
      <c r="B39" s="1" t="s">
        <v>3</v>
      </c>
      <c r="C39" s="1">
        <v>2023</v>
      </c>
      <c r="D39" s="4">
        <f>D6</f>
        <v>1320</v>
      </c>
      <c r="E39" s="10">
        <f>E6+E15</f>
        <v>54516.28</v>
      </c>
    </row>
    <row r="40" spans="1:5" x14ac:dyDescent="0.25">
      <c r="A40" s="2" t="s">
        <v>7</v>
      </c>
      <c r="B40" s="1" t="s">
        <v>3</v>
      </c>
      <c r="C40" s="1">
        <v>2023</v>
      </c>
      <c r="D40" s="4">
        <f>D7</f>
        <v>880</v>
      </c>
      <c r="E40" s="10">
        <f>E7+E16</f>
        <v>28405.29</v>
      </c>
    </row>
    <row r="41" spans="1:5" x14ac:dyDescent="0.25">
      <c r="A41" s="2" t="s">
        <v>8</v>
      </c>
      <c r="B41" s="1" t="s">
        <v>3</v>
      </c>
      <c r="C41" s="1">
        <v>2023</v>
      </c>
      <c r="D41" s="2">
        <f>SUM(D8,D24)</f>
        <v>605</v>
      </c>
      <c r="E41" s="10">
        <f>SUM(E8,E24,E17)</f>
        <v>35487.699999999997</v>
      </c>
    </row>
    <row r="42" spans="1:5" x14ac:dyDescent="0.25">
      <c r="A42" s="2" t="s">
        <v>14</v>
      </c>
      <c r="B42" s="2" t="s">
        <v>3</v>
      </c>
      <c r="C42" s="2">
        <v>2023</v>
      </c>
      <c r="D42" s="2">
        <f>D32</f>
        <v>330</v>
      </c>
      <c r="E42" s="10">
        <f>E32</f>
        <v>7168.92</v>
      </c>
    </row>
    <row r="43" spans="1:5" x14ac:dyDescent="0.25">
      <c r="A43" s="8" t="s">
        <v>13</v>
      </c>
      <c r="B43" s="5"/>
      <c r="C43" s="7"/>
      <c r="D43" s="6">
        <f>SUM(D37:D42)</f>
        <v>13915</v>
      </c>
      <c r="E43" s="10">
        <f>SUM(E37:E42)</f>
        <v>573481.26</v>
      </c>
    </row>
    <row r="44" spans="1:5" ht="15.75" thickBot="1" x14ac:dyDescent="0.3"/>
    <row r="45" spans="1:5" ht="15.75" thickBot="1" x14ac:dyDescent="0.3">
      <c r="A45" s="18" t="s">
        <v>27</v>
      </c>
      <c r="B45" s="19"/>
      <c r="C45" s="19"/>
      <c r="D45" s="19"/>
      <c r="E45" s="20"/>
    </row>
    <row r="46" spans="1:5" ht="45" x14ac:dyDescent="0.25">
      <c r="A46" s="15" t="s">
        <v>9</v>
      </c>
      <c r="B46" s="15" t="s">
        <v>2</v>
      </c>
      <c r="C46" s="16" t="s">
        <v>1</v>
      </c>
      <c r="D46" s="15" t="s">
        <v>17</v>
      </c>
      <c r="E46" s="17" t="s">
        <v>0</v>
      </c>
    </row>
    <row r="47" spans="1:5" x14ac:dyDescent="0.25">
      <c r="A47" s="1" t="s">
        <v>14</v>
      </c>
      <c r="B47" s="1" t="s">
        <v>3</v>
      </c>
      <c r="C47" s="1">
        <v>2023</v>
      </c>
      <c r="D47" s="3">
        <v>495</v>
      </c>
      <c r="E47" s="9">
        <v>9157.5</v>
      </c>
    </row>
    <row r="48" spans="1:5" x14ac:dyDescent="0.25">
      <c r="A48" s="1" t="s">
        <v>5</v>
      </c>
      <c r="B48" s="1" t="s">
        <v>3</v>
      </c>
      <c r="C48" s="1">
        <v>2023</v>
      </c>
      <c r="D48" s="3">
        <v>330</v>
      </c>
      <c r="E48" s="9">
        <v>6105</v>
      </c>
    </row>
    <row r="49" spans="1:5" x14ac:dyDescent="0.25">
      <c r="A49" s="1" t="s">
        <v>13</v>
      </c>
      <c r="B49" s="1"/>
      <c r="C49" s="1"/>
      <c r="D49" s="3">
        <v>825</v>
      </c>
      <c r="E49" s="9">
        <f>SUM(E47:E48)</f>
        <v>15262.5</v>
      </c>
    </row>
    <row r="50" spans="1:5" ht="15.75" thickBot="1" x14ac:dyDescent="0.3"/>
    <row r="51" spans="1:5" ht="15.75" thickBot="1" x14ac:dyDescent="0.3">
      <c r="A51" s="18" t="s">
        <v>26</v>
      </c>
      <c r="B51" s="19"/>
      <c r="C51" s="19"/>
      <c r="D51" s="19"/>
      <c r="E51" s="20"/>
    </row>
    <row r="52" spans="1:5" ht="45" x14ac:dyDescent="0.25">
      <c r="A52" s="15" t="s">
        <v>9</v>
      </c>
      <c r="B52" s="15" t="s">
        <v>2</v>
      </c>
      <c r="C52" s="16" t="s">
        <v>1</v>
      </c>
      <c r="D52" s="15" t="s">
        <v>17</v>
      </c>
      <c r="E52" s="17" t="s">
        <v>0</v>
      </c>
    </row>
    <row r="53" spans="1:5" x14ac:dyDescent="0.25">
      <c r="A53" s="1" t="s">
        <v>5</v>
      </c>
      <c r="B53" s="1" t="s">
        <v>3</v>
      </c>
      <c r="C53" s="1">
        <v>2023</v>
      </c>
      <c r="D53" s="3">
        <v>165</v>
      </c>
      <c r="E53" s="9">
        <v>3078.9</v>
      </c>
    </row>
    <row r="54" spans="1:5" x14ac:dyDescent="0.25">
      <c r="A54" s="1" t="s">
        <v>13</v>
      </c>
      <c r="B54" s="1"/>
      <c r="C54" s="1"/>
      <c r="D54" s="3">
        <v>165</v>
      </c>
      <c r="E54" s="9">
        <f>SUM(E53)</f>
        <v>3078.9</v>
      </c>
    </row>
  </sheetData>
  <mergeCells count="7">
    <mergeCell ref="A51:E51"/>
    <mergeCell ref="A2:E2"/>
    <mergeCell ref="A11:E11"/>
    <mergeCell ref="A20:E20"/>
    <mergeCell ref="A28:E28"/>
    <mergeCell ref="A35:E35"/>
    <mergeCell ref="A45:E45"/>
  </mergeCells>
  <pageMargins left="0.7" right="0.7" top="0.75" bottom="0.75" header="0.3" footer="0.3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A6E2C23847F41921F05222BC83BC9" ma:contentTypeVersion="16" ma:contentTypeDescription="Create a new document." ma:contentTypeScope="" ma:versionID="1194cf087c8cdc0546caa838ac7f8af9">
  <xsd:schema xmlns:xsd="http://www.w3.org/2001/XMLSchema" xmlns:xs="http://www.w3.org/2001/XMLSchema" xmlns:p="http://schemas.microsoft.com/office/2006/metadata/properties" xmlns:ns2="2726e526-1073-42d7-8331-d65e0596ad35" xmlns:ns3="3ca1719b-ae10-42b9-8ce9-bc59c96d3893" targetNamespace="http://schemas.microsoft.com/office/2006/metadata/properties" ma:root="true" ma:fieldsID="a2c944335136e947c5e25d8fc6cc8974" ns2:_="" ns3:_="">
    <xsd:import namespace="2726e526-1073-42d7-8331-d65e0596ad35"/>
    <xsd:import namespace="3ca1719b-ae10-42b9-8ce9-bc59c96d3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6e526-1073-42d7-8331-d65e0596ad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f159e05-dd76-4a0e-8ee7-6d8456fbe7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1719b-ae10-42b9-8ce9-bc59c96d389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579b38-73da-4eff-a061-65bd8e3c69eb}" ma:internalName="TaxCatchAll" ma:showField="CatchAllData" ma:web="3ca1719b-ae10-42b9-8ce9-bc59c96d3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26e526-1073-42d7-8331-d65e0596ad35">
      <Terms xmlns="http://schemas.microsoft.com/office/infopath/2007/PartnerControls"/>
    </lcf76f155ced4ddcb4097134ff3c332f>
    <TaxCatchAll xmlns="3ca1719b-ae10-42b9-8ce9-bc59c96d3893" xsi:nil="true"/>
  </documentManagement>
</p:properties>
</file>

<file path=customXml/itemProps1.xml><?xml version="1.0" encoding="utf-8"?>
<ds:datastoreItem xmlns:ds="http://schemas.openxmlformats.org/officeDocument/2006/customXml" ds:itemID="{FAF039A6-2435-43C4-BCEF-41149B05D4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26e526-1073-42d7-8331-d65e0596ad35"/>
    <ds:schemaRef ds:uri="3ca1719b-ae10-42b9-8ce9-bc59c96d3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8BC23A-476C-4D69-AE8A-A4D86A5BFC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8C26A3-8855-43E0-919C-05BFE07D11D3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2726e526-1073-42d7-8331-d65e0596ad35"/>
    <ds:schemaRef ds:uri="http://purl.org/dc/terms/"/>
    <ds:schemaRef ds:uri="3ca1719b-ae10-42b9-8ce9-bc59c96d389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Català</vt:lpstr>
      <vt:lpstr>Castellà 1</vt:lpstr>
      <vt:lpstr>'Castellà 1'!Área_de_impresión</vt:lpstr>
      <vt:lpstr>Català!Área_de_impresión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Font, Merce</dc:creator>
  <cp:lastModifiedBy>Morera Trujillo, Xavier</cp:lastModifiedBy>
  <cp:lastPrinted>2024-04-15T11:14:50Z</cp:lastPrinted>
  <dcterms:created xsi:type="dcterms:W3CDTF">2023-01-17T10:34:45Z</dcterms:created>
  <dcterms:modified xsi:type="dcterms:W3CDTF">2024-04-16T06:54:18Z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0x010100BD8A6E2C23847F41921F05222BC83BC9</vt:lpwstr>
  </property>
  <property fmtid="{D5CDD505-2E9C-101B-9397-08002B2CF9AE}" pid="3" name="MediaServiceImageTags">
    <vt:lpwstr/>
  </property>
</Properties>
</file>